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90" windowWidth="15570" windowHeight="98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44" i="2" l="1"/>
  <c r="B13" i="2" l="1"/>
  <c r="B9" i="2"/>
  <c r="B7" i="2"/>
  <c r="B53" i="2" l="1"/>
  <c r="C24" i="2" l="1"/>
  <c r="D40" i="2" l="1"/>
  <c r="C44" i="2" l="1"/>
  <c r="C16" i="2" l="1"/>
  <c r="B24" i="2" l="1"/>
  <c r="B32" i="2" s="1"/>
  <c r="B45" i="2" s="1"/>
  <c r="D25" i="2"/>
  <c r="D27" i="2"/>
  <c r="D34" i="2"/>
  <c r="D35" i="2"/>
  <c r="D36" i="2"/>
  <c r="D37" i="2"/>
  <c r="D38" i="2"/>
  <c r="D39" i="2"/>
  <c r="D41" i="2"/>
  <c r="D42" i="2"/>
  <c r="D43" i="2"/>
  <c r="D24" i="2" l="1"/>
  <c r="D19" i="2"/>
  <c r="B15" i="2" l="1"/>
  <c r="C10" i="2" l="1"/>
  <c r="B10" i="2" l="1"/>
  <c r="C6" i="2" l="1"/>
  <c r="C5" i="2" l="1"/>
  <c r="C32" i="2" s="1"/>
  <c r="B16" i="2" l="1"/>
  <c r="D22" i="2"/>
  <c r="D14" i="2"/>
  <c r="B6" i="2"/>
  <c r="D12" i="2"/>
  <c r="B5" i="2" l="1"/>
  <c r="D20" i="2"/>
  <c r="D7" i="2"/>
  <c r="D8" i="2"/>
  <c r="D9" i="2"/>
  <c r="D10" i="2"/>
  <c r="D13" i="2"/>
  <c r="D15" i="2"/>
  <c r="D17" i="2"/>
  <c r="D18" i="2"/>
  <c r="D23" i="2"/>
  <c r="D44" i="2"/>
  <c r="C45" i="2" l="1"/>
  <c r="D6" i="2"/>
  <c r="D16" i="2"/>
  <c r="D32" i="2" l="1"/>
  <c r="D5" i="2"/>
</calcChain>
</file>

<file path=xl/sharedStrings.xml><?xml version="1.0" encoding="utf-8"?>
<sst xmlns="http://schemas.openxmlformats.org/spreadsheetml/2006/main" count="78" uniqueCount="76">
  <si>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</si>
  <si>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</si>
  <si>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</si>
  <si>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</si>
  <si>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</si>
  <si>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</si>
  <si>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</si>
  <si>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</si>
  <si>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</si>
  <si>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</si>
  <si>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</si>
  <si>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</si>
  <si>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</si>
  <si>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</si>
  <si>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</si>
  <si>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</si>
  <si>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</si>
  <si>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</si>
  <si>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</si>
  <si>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</si>
  <si>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</si>
  <si>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</si>
  <si>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</si>
  <si>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</si>
  <si>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</si>
  <si>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</si>
  <si>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</si>
  <si>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</si>
  <si>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</si>
  <si>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</si>
  <si>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</si>
  <si>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</si>
  <si>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</si>
  <si>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</si>
  <si>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</si>
  <si>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</si>
  <si>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</si>
  <si>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</si>
  <si>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</si>
  <si>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</si>
  <si>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</si>
  <si>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</si>
  <si>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</si>
  <si>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</si>
  <si>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</si>
  <si>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</si>
  <si>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</si>
  <si>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</si>
  <si>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</si>
  <si>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</si>
  <si>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</si>
  <si>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</si>
  <si>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</si>
  <si>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</si>
  <si>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</si>
  <si>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</si>
  <si>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 xml:space="preserve">             Информация об исполнении  бюджета МО "Город Майкоп"
 на 1 июля 2019 года</t>
  </si>
  <si>
    <t>36543,5</t>
  </si>
  <si>
    <t>642691,8</t>
  </si>
  <si>
    <t>865485,1</t>
  </si>
  <si>
    <t>2265822,3</t>
  </si>
  <si>
    <t>159749,4</t>
  </si>
  <si>
    <t>214120,1</t>
  </si>
  <si>
    <t>46182,0</t>
  </si>
  <si>
    <t>24809,3</t>
  </si>
  <si>
    <t>96680,9</t>
  </si>
  <si>
    <t>14763,7</t>
  </si>
  <si>
    <t>135305,5</t>
  </si>
  <si>
    <t>141518,0</t>
  </si>
  <si>
    <t>1019338,1</t>
  </si>
  <si>
    <t>72465,4</t>
  </si>
  <si>
    <t>28213,3</t>
  </si>
  <si>
    <t>19760,5</t>
  </si>
  <si>
    <t>77385,0</t>
  </si>
  <si>
    <t>89410,6</t>
  </si>
  <si>
    <t>15201,1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</si>
</sst>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.mm\.yyyy"/>
    <numFmt numFmtId="166" formatCode="_-* #,##0.0\ _₽_-;\-* #,##0.0\ _₽_-;_-* &quot;-&quot;??\ _₽_-;_-@_-"/>
    <numFmt numFmtId="167" formatCode="0.0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9">
    <xf numFmtId="0" fontId="0" fillId="0" borderId="0" xfId="0"/>
    <xf numFmtId="0" fontId="1" fillId="36" borderId="0" xfId="0" applyFont="1" applyFill="1"/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61" fillId="36" borderId="0" xfId="126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47" fillId="0" borderId="74" xfId="0" applyNumberFormat="1" applyFont="1" applyFill="1" applyBorder="1"/>
    <xf numFmtId="164" fontId="48" fillId="0" borderId="2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4" fontId="3" fillId="0" borderId="0" xfId="272" applyNumberFormat="1" applyFont="1" applyFill="1" applyBorder="1" applyProtection="1">
      <alignment horizontal="right"/>
    </xf>
    <xf numFmtId="164" fontId="1" fillId="0" borderId="0" xfId="0" applyNumberFormat="1" applyFont="1" applyFill="1"/>
    <xf numFmtId="0" fontId="1" fillId="0" borderId="0" xfId="0" applyFont="1" applyFill="1" applyBorder="1" applyAlignment="1">
      <alignment wrapText="1"/>
    </xf>
    <xf numFmtId="164" fontId="48" fillId="0" borderId="2" xfId="272" applyNumberFormat="1" applyFont="1" applyFill="1" applyBorder="1" applyProtection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0" fontId="62" fillId="0" borderId="2" xfId="216" applyFont="1" applyFill="1" applyBorder="1" applyAlignment="1" applyProtection="1">
      <alignment horizontal="right"/>
    </xf>
    <xf numFmtId="167" fontId="62" fillId="0" borderId="2" xfId="216" applyNumberFormat="1" applyFon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48" fillId="0" borderId="2" xfId="272" applyNumberFormat="1" applyFont="1" applyFill="1" applyBorder="1" applyProtection="1">
      <alignment horizontal="right"/>
    </xf>
    <xf numFmtId="49" fontId="62" fillId="0" borderId="4" xfId="110" applyFont="1" applyFill="1" applyAlignment="1" applyProtection="1">
      <alignment horizontal="right"/>
    </xf>
    <xf numFmtId="164" fontId="47" fillId="0" borderId="71" xfId="0" applyNumberFormat="1" applyFont="1" applyFill="1" applyBorder="1" applyAlignment="1">
      <alignment horizontal="center"/>
    </xf>
    <xf numFmtId="164" fontId="47" fillId="0" borderId="75" xfId="0" applyNumberFormat="1" applyFont="1" applyFill="1" applyBorder="1" applyAlignment="1">
      <alignment horizontal="center"/>
    </xf>
    <xf numFmtId="164" fontId="47" fillId="0" borderId="76" xfId="0" applyNumberFormat="1" applyFont="1" applyFill="1" applyBorder="1" applyAlignment="1">
      <alignment horizontal="center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4" fontId="3" fillId="0" borderId="0" xfId="219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/>
    <xf numFmtId="4" fontId="61" fillId="0" borderId="0" xfId="126" applyNumberFormat="1" applyFont="1" applyFill="1" applyBorder="1" applyAlignment="1" applyProtection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defaultColWidth="9.140625" defaultRowHeight="15" x14ac:dyDescent="0.25"/>
  <cols>
    <col min="1" max="1" width="46.7109375" style="20" customWidth="1"/>
    <col min="2" max="3" width="16.42578125" style="20" customWidth="1"/>
    <col min="4" max="4" width="15.140625" style="20" customWidth="1"/>
    <col min="5" max="5" width="19.5703125" style="20" customWidth="1"/>
    <col min="6" max="6" width="19.140625" style="1" customWidth="1"/>
    <col min="7" max="7" width="22" style="1" customWidth="1"/>
    <col min="8" max="16384" width="9.140625" style="1"/>
  </cols>
  <sheetData>
    <row r="1" spans="1:6" s="20" customFormat="1" ht="36.75" customHeight="1" x14ac:dyDescent="0.25">
      <c r="A1" s="38" t="s">
        <v>56</v>
      </c>
      <c r="B1" s="38"/>
      <c r="C1" s="38"/>
      <c r="D1" s="38"/>
    </row>
    <row r="2" spans="1:6" s="20" customFormat="1" ht="15" customHeight="1" x14ac:dyDescent="0.25">
      <c r="A2" s="12"/>
      <c r="B2" s="12"/>
      <c r="C2" s="12"/>
      <c r="D2" s="12" t="s">
        <v>2</v>
      </c>
    </row>
    <row r="3" spans="1:6" s="21" customFormat="1" ht="49.15" customHeight="1" x14ac:dyDescent="0.25">
      <c r="A3" s="39" t="s">
        <v>33</v>
      </c>
      <c r="B3" s="40" t="s">
        <v>55</v>
      </c>
      <c r="C3" s="40" t="s">
        <v>0</v>
      </c>
      <c r="D3" s="40" t="s">
        <v>1</v>
      </c>
    </row>
    <row r="4" spans="1:6" s="20" customFormat="1" x14ac:dyDescent="0.25">
      <c r="A4" s="41" t="s">
        <v>8</v>
      </c>
      <c r="B4" s="41"/>
      <c r="C4" s="41"/>
      <c r="D4" s="42"/>
    </row>
    <row r="5" spans="1:6" s="20" customFormat="1" ht="15.6" customHeight="1" x14ac:dyDescent="0.25">
      <c r="A5" s="43" t="s">
        <v>40</v>
      </c>
      <c r="B5" s="16">
        <f>B6+B16</f>
        <v>1485902.9</v>
      </c>
      <c r="C5" s="44">
        <f>C6+C16</f>
        <v>754622.29999999993</v>
      </c>
      <c r="D5" s="45">
        <f t="shared" ref="D5:D10" si="0">C5/B5*100</f>
        <v>50.785438267870667</v>
      </c>
      <c r="E5" s="22"/>
      <c r="F5" s="22"/>
    </row>
    <row r="6" spans="1:6" s="20" customFormat="1" x14ac:dyDescent="0.25">
      <c r="A6" s="43" t="s">
        <v>24</v>
      </c>
      <c r="B6" s="17">
        <f>B7+B8+B9+B10+B15</f>
        <v>1340234</v>
      </c>
      <c r="C6" s="46">
        <f>C7+C8+C9+C10+C15</f>
        <v>681822.39999999991</v>
      </c>
      <c r="D6" s="45">
        <f t="shared" si="0"/>
        <v>50.873384796983203</v>
      </c>
      <c r="E6" s="22"/>
      <c r="F6" s="22"/>
    </row>
    <row r="7" spans="1:6" s="20" customFormat="1" x14ac:dyDescent="0.25">
      <c r="A7" s="13" t="s">
        <v>3</v>
      </c>
      <c r="B7" s="47">
        <f>665164+130000</f>
        <v>795164</v>
      </c>
      <c r="C7" s="48">
        <v>419268.3</v>
      </c>
      <c r="D7" s="49">
        <f t="shared" si="0"/>
        <v>52.72727387054745</v>
      </c>
    </row>
    <row r="8" spans="1:6" s="20" customFormat="1" ht="30" customHeight="1" x14ac:dyDescent="0.25">
      <c r="A8" s="13" t="s">
        <v>4</v>
      </c>
      <c r="B8" s="47">
        <v>24893</v>
      </c>
      <c r="C8" s="48">
        <v>13189.5</v>
      </c>
      <c r="D8" s="49">
        <f t="shared" si="0"/>
        <v>52.984774836299366</v>
      </c>
    </row>
    <row r="9" spans="1:6" s="20" customFormat="1" ht="19.899999999999999" customHeight="1" x14ac:dyDescent="0.25">
      <c r="A9" s="13" t="s">
        <v>51</v>
      </c>
      <c r="B9" s="47">
        <f>309191-12000</f>
        <v>297191</v>
      </c>
      <c r="C9" s="50">
        <v>164190.20000000001</v>
      </c>
      <c r="D9" s="51">
        <f t="shared" si="0"/>
        <v>55.247366171923105</v>
      </c>
    </row>
    <row r="10" spans="1:6" s="20" customFormat="1" ht="19.899999999999999" customHeight="1" x14ac:dyDescent="0.25">
      <c r="A10" s="13" t="s">
        <v>29</v>
      </c>
      <c r="B10" s="47">
        <f>B12+B13+B14</f>
        <v>192376</v>
      </c>
      <c r="C10" s="50">
        <f>C12+C13+C14</f>
        <v>72669.7</v>
      </c>
      <c r="D10" s="49">
        <f t="shared" si="0"/>
        <v>37.774826381669229</v>
      </c>
    </row>
    <row r="11" spans="1:6" s="20" customFormat="1" ht="17.45" customHeight="1" x14ac:dyDescent="0.25">
      <c r="A11" s="13" t="s">
        <v>30</v>
      </c>
      <c r="B11" s="19"/>
      <c r="C11" s="19"/>
      <c r="D11" s="19"/>
    </row>
    <row r="12" spans="1:6" s="20" customFormat="1" x14ac:dyDescent="0.25">
      <c r="A12" s="52" t="s">
        <v>37</v>
      </c>
      <c r="B12" s="47">
        <v>44904</v>
      </c>
      <c r="C12" s="50">
        <v>5629.5</v>
      </c>
      <c r="D12" s="49">
        <f t="shared" ref="D12:D27" si="1">C12/B12*100</f>
        <v>12.536745056119722</v>
      </c>
      <c r="F12" s="23"/>
    </row>
    <row r="13" spans="1:6" s="20" customFormat="1" x14ac:dyDescent="0.25">
      <c r="A13" s="52" t="s">
        <v>32</v>
      </c>
      <c r="B13" s="47">
        <f>98649-6000</f>
        <v>92649</v>
      </c>
      <c r="C13" s="50">
        <v>45440.9</v>
      </c>
      <c r="D13" s="49">
        <f t="shared" si="1"/>
        <v>49.046292998305432</v>
      </c>
      <c r="F13" s="23"/>
    </row>
    <row r="14" spans="1:6" s="20" customFormat="1" x14ac:dyDescent="0.25">
      <c r="A14" s="52" t="s">
        <v>38</v>
      </c>
      <c r="B14" s="47">
        <v>54823</v>
      </c>
      <c r="C14" s="50">
        <v>21599.3</v>
      </c>
      <c r="D14" s="49">
        <f t="shared" si="1"/>
        <v>39.398245262025064</v>
      </c>
      <c r="F14" s="23"/>
    </row>
    <row r="15" spans="1:6" s="20" customFormat="1" x14ac:dyDescent="0.25">
      <c r="A15" s="13" t="s">
        <v>52</v>
      </c>
      <c r="B15" s="47">
        <f>5581+25029</f>
        <v>30610</v>
      </c>
      <c r="C15" s="50">
        <v>12504.7</v>
      </c>
      <c r="D15" s="19">
        <f t="shared" si="1"/>
        <v>40.851682456713498</v>
      </c>
      <c r="F15" s="23"/>
    </row>
    <row r="16" spans="1:6" s="20" customFormat="1" x14ac:dyDescent="0.25">
      <c r="A16" s="43" t="s">
        <v>25</v>
      </c>
      <c r="B16" s="16">
        <f>SUM(B17:B23)</f>
        <v>145668.9</v>
      </c>
      <c r="C16" s="16">
        <f>SUM(C17:C23)</f>
        <v>72799.900000000009</v>
      </c>
      <c r="D16" s="16">
        <f t="shared" si="1"/>
        <v>49.976281828173356</v>
      </c>
    </row>
    <row r="17" spans="1:8" s="20" customFormat="1" ht="45" x14ac:dyDescent="0.25">
      <c r="A17" s="13" t="s">
        <v>26</v>
      </c>
      <c r="B17" s="47">
        <v>59254.6</v>
      </c>
      <c r="C17" s="50">
        <v>36002</v>
      </c>
      <c r="D17" s="50">
        <f t="shared" si="1"/>
        <v>60.758152109709627</v>
      </c>
    </row>
    <row r="18" spans="1:8" s="20" customFormat="1" ht="18" customHeight="1" x14ac:dyDescent="0.25">
      <c r="A18" s="13" t="s">
        <v>27</v>
      </c>
      <c r="B18" s="47">
        <v>1578</v>
      </c>
      <c r="C18" s="50">
        <v>3673.8</v>
      </c>
      <c r="D18" s="50">
        <f t="shared" si="1"/>
        <v>232.81368821292779</v>
      </c>
      <c r="G18" s="24"/>
    </row>
    <row r="19" spans="1:8" s="20" customFormat="1" ht="30.75" customHeight="1" x14ac:dyDescent="0.25">
      <c r="A19" s="13" t="s">
        <v>39</v>
      </c>
      <c r="B19" s="47">
        <v>183.8</v>
      </c>
      <c r="C19" s="50">
        <v>565.1</v>
      </c>
      <c r="D19" s="50">
        <f t="shared" si="1"/>
        <v>307.45375408052229</v>
      </c>
      <c r="G19" s="24"/>
    </row>
    <row r="20" spans="1:8" s="20" customFormat="1" ht="30" x14ac:dyDescent="0.25">
      <c r="A20" s="53" t="s">
        <v>5</v>
      </c>
      <c r="B20" s="54">
        <v>59000.5</v>
      </c>
      <c r="C20" s="55">
        <v>17027.8</v>
      </c>
      <c r="D20" s="55">
        <f t="shared" si="1"/>
        <v>28.860433386157741</v>
      </c>
    </row>
    <row r="21" spans="1:8" s="20" customFormat="1" x14ac:dyDescent="0.25">
      <c r="A21" s="13" t="s">
        <v>46</v>
      </c>
      <c r="B21" s="7">
        <v>0</v>
      </c>
      <c r="C21" s="25">
        <v>2</v>
      </c>
      <c r="D21" s="25"/>
    </row>
    <row r="22" spans="1:8" s="20" customFormat="1" ht="18.75" customHeight="1" x14ac:dyDescent="0.25">
      <c r="A22" s="13" t="s">
        <v>6</v>
      </c>
      <c r="B22" s="7">
        <v>21507.8</v>
      </c>
      <c r="C22" s="25">
        <v>12091.1</v>
      </c>
      <c r="D22" s="25">
        <f t="shared" si="1"/>
        <v>56.217279312621471</v>
      </c>
    </row>
    <row r="23" spans="1:8" s="20" customFormat="1" x14ac:dyDescent="0.25">
      <c r="A23" s="13" t="s">
        <v>28</v>
      </c>
      <c r="B23" s="7">
        <v>4144.2</v>
      </c>
      <c r="C23" s="25">
        <v>3438.1</v>
      </c>
      <c r="D23" s="25">
        <f t="shared" si="1"/>
        <v>82.961729646252593</v>
      </c>
    </row>
    <row r="24" spans="1:8" s="20" customFormat="1" x14ac:dyDescent="0.25">
      <c r="A24" s="27" t="s">
        <v>7</v>
      </c>
      <c r="B24" s="16">
        <f>SUM(B25:B31)</f>
        <v>2887712.3000000003</v>
      </c>
      <c r="C24" s="16">
        <f>SUM(C25:C31)</f>
        <v>917944.9</v>
      </c>
      <c r="D24" s="16">
        <f t="shared" si="1"/>
        <v>31.787962395007284</v>
      </c>
      <c r="E24" s="22"/>
      <c r="F24" s="22"/>
    </row>
    <row r="25" spans="1:8" s="20" customFormat="1" x14ac:dyDescent="0.25">
      <c r="A25" s="28" t="s">
        <v>41</v>
      </c>
      <c r="B25" s="29">
        <v>104791.8</v>
      </c>
      <c r="C25" s="29">
        <v>92395.9</v>
      </c>
      <c r="D25" s="25">
        <f t="shared" si="1"/>
        <v>88.170925587689112</v>
      </c>
      <c r="E25" s="23"/>
      <c r="F25" s="26"/>
    </row>
    <row r="26" spans="1:8" s="20" customFormat="1" x14ac:dyDescent="0.25">
      <c r="A26" s="28" t="s">
        <v>43</v>
      </c>
      <c r="B26" s="29">
        <v>1383571.5</v>
      </c>
      <c r="C26" s="29">
        <v>223826.5</v>
      </c>
      <c r="D26" s="25">
        <v>0</v>
      </c>
      <c r="F26" s="26"/>
    </row>
    <row r="27" spans="1:8" s="20" customFormat="1" x14ac:dyDescent="0.25">
      <c r="A27" s="28" t="s">
        <v>42</v>
      </c>
      <c r="B27" s="29">
        <v>991923.9</v>
      </c>
      <c r="C27" s="29">
        <v>560478.4</v>
      </c>
      <c r="D27" s="25">
        <f t="shared" si="1"/>
        <v>56.504173354427692</v>
      </c>
      <c r="F27" s="26"/>
    </row>
    <row r="28" spans="1:8" s="20" customFormat="1" x14ac:dyDescent="0.25">
      <c r="A28" s="28" t="s">
        <v>44</v>
      </c>
      <c r="B28" s="30">
        <v>407425.1</v>
      </c>
      <c r="C28" s="29">
        <v>45985.5</v>
      </c>
      <c r="D28" s="25">
        <v>0</v>
      </c>
      <c r="F28" s="26"/>
    </row>
    <row r="29" spans="1:8" s="20" customFormat="1" ht="30" x14ac:dyDescent="0.25">
      <c r="A29" s="31" t="s">
        <v>54</v>
      </c>
      <c r="B29" s="32" t="s">
        <v>53</v>
      </c>
      <c r="C29" s="32">
        <v>10</v>
      </c>
      <c r="D29" s="25"/>
      <c r="F29" s="26"/>
    </row>
    <row r="30" spans="1:8" ht="45" x14ac:dyDescent="0.25">
      <c r="A30" s="28" t="s">
        <v>47</v>
      </c>
      <c r="B30" s="29" t="s">
        <v>53</v>
      </c>
      <c r="C30" s="29">
        <v>2002.7</v>
      </c>
      <c r="D30" s="25"/>
      <c r="F30" s="2"/>
    </row>
    <row r="31" spans="1:8" ht="48" customHeight="1" x14ac:dyDescent="0.25">
      <c r="A31" s="28" t="s">
        <v>45</v>
      </c>
      <c r="B31" s="29" t="s">
        <v>53</v>
      </c>
      <c r="C31" s="30">
        <v>-6754.1</v>
      </c>
      <c r="D31" s="25"/>
      <c r="E31" s="6"/>
      <c r="F31" s="4"/>
    </row>
    <row r="32" spans="1:8" x14ac:dyDescent="0.25">
      <c r="A32" s="17" t="s">
        <v>31</v>
      </c>
      <c r="B32" s="18">
        <f>B24+B5</f>
        <v>4373615.2</v>
      </c>
      <c r="C32" s="18">
        <f>C5+C24</f>
        <v>1672567.2</v>
      </c>
      <c r="D32" s="16">
        <f>C32/B32*100</f>
        <v>38.242212072063403</v>
      </c>
      <c r="E32" s="56"/>
      <c r="F32" s="8"/>
      <c r="G32" s="8"/>
      <c r="H32" s="6"/>
    </row>
    <row r="33" spans="1:7" ht="17.45" customHeight="1" x14ac:dyDescent="0.25">
      <c r="A33" s="34" t="s">
        <v>9</v>
      </c>
      <c r="B33" s="35"/>
      <c r="C33" s="35"/>
      <c r="D33" s="36"/>
      <c r="E33" s="6"/>
      <c r="F33" s="3"/>
    </row>
    <row r="34" spans="1:7" x14ac:dyDescent="0.25">
      <c r="A34" s="28" t="s">
        <v>10</v>
      </c>
      <c r="B34" s="33">
        <v>231541816.61000001</v>
      </c>
      <c r="C34" s="33" t="s">
        <v>74</v>
      </c>
      <c r="D34" s="25">
        <f t="shared" ref="D34:D44" si="2">C34/B34*100</f>
        <v>3.8615314205036111E-2</v>
      </c>
      <c r="E34" s="57"/>
    </row>
    <row r="35" spans="1:7" ht="30" x14ac:dyDescent="0.25">
      <c r="A35" s="28" t="s">
        <v>11</v>
      </c>
      <c r="B35" s="33" t="s">
        <v>57</v>
      </c>
      <c r="C35" s="33" t="s">
        <v>66</v>
      </c>
      <c r="D35" s="25">
        <f t="shared" si="2"/>
        <v>40.400344794559913</v>
      </c>
      <c r="E35" s="6"/>
    </row>
    <row r="36" spans="1:7" x14ac:dyDescent="0.25">
      <c r="A36" s="28" t="s">
        <v>12</v>
      </c>
      <c r="B36" s="33" t="s">
        <v>58</v>
      </c>
      <c r="C36" s="33" t="s">
        <v>67</v>
      </c>
      <c r="D36" s="25">
        <f t="shared" si="2"/>
        <v>21.0529370376283</v>
      </c>
      <c r="E36" s="6"/>
    </row>
    <row r="37" spans="1:7" x14ac:dyDescent="0.25">
      <c r="A37" s="28" t="s">
        <v>13</v>
      </c>
      <c r="B37" s="33" t="s">
        <v>59</v>
      </c>
      <c r="C37" s="33" t="s">
        <v>68</v>
      </c>
      <c r="D37" s="25">
        <f t="shared" si="2"/>
        <v>16.351292471701708</v>
      </c>
      <c r="E37" s="6"/>
    </row>
    <row r="38" spans="1:7" x14ac:dyDescent="0.25">
      <c r="A38" s="28" t="s">
        <v>14</v>
      </c>
      <c r="B38" s="33" t="s">
        <v>60</v>
      </c>
      <c r="C38" s="33" t="s">
        <v>69</v>
      </c>
      <c r="D38" s="25">
        <f t="shared" si="2"/>
        <v>44.987557055996845</v>
      </c>
      <c r="E38" s="6"/>
    </row>
    <row r="39" spans="1:7" x14ac:dyDescent="0.25">
      <c r="A39" s="28" t="s">
        <v>15</v>
      </c>
      <c r="B39" s="33" t="s">
        <v>61</v>
      </c>
      <c r="C39" s="33" t="s">
        <v>73</v>
      </c>
      <c r="D39" s="25">
        <f t="shared" si="2"/>
        <v>48.441496493883548</v>
      </c>
      <c r="E39" s="6"/>
    </row>
    <row r="40" spans="1:7" x14ac:dyDescent="0.25">
      <c r="A40" s="28" t="s">
        <v>16</v>
      </c>
      <c r="B40" s="33" t="s">
        <v>62</v>
      </c>
      <c r="C40" s="33" t="s">
        <v>70</v>
      </c>
      <c r="D40" s="25">
        <f t="shared" si="2"/>
        <v>33.843343058405068</v>
      </c>
      <c r="E40" s="6"/>
    </row>
    <row r="41" spans="1:7" x14ac:dyDescent="0.25">
      <c r="A41" s="28" t="s">
        <v>17</v>
      </c>
      <c r="B41" s="33" t="s">
        <v>63</v>
      </c>
      <c r="C41" s="33" t="s">
        <v>71</v>
      </c>
      <c r="D41" s="25">
        <f>C41/B41*100</f>
        <v>61.091550820666065</v>
      </c>
      <c r="E41" s="6"/>
    </row>
    <row r="42" spans="1:7" x14ac:dyDescent="0.25">
      <c r="A42" s="19" t="s">
        <v>18</v>
      </c>
      <c r="B42" s="33" t="s">
        <v>64</v>
      </c>
      <c r="C42" s="33" t="s">
        <v>75</v>
      </c>
      <c r="D42" s="25">
        <f>C42/B42*100</f>
        <v>61.271781146586157</v>
      </c>
      <c r="E42" s="6"/>
    </row>
    <row r="43" spans="1:7" ht="33" customHeight="1" x14ac:dyDescent="0.25">
      <c r="A43" s="28" t="s">
        <v>19</v>
      </c>
      <c r="B43" s="33" t="s">
        <v>65</v>
      </c>
      <c r="C43" s="33" t="s">
        <v>72</v>
      </c>
      <c r="D43" s="25">
        <f t="shared" si="2"/>
        <v>20.438887101795704</v>
      </c>
      <c r="E43" s="6"/>
      <c r="F43" s="3"/>
    </row>
    <row r="44" spans="1:7" ht="31.5" customHeight="1" x14ac:dyDescent="0.25">
      <c r="A44" s="17" t="s">
        <v>20</v>
      </c>
      <c r="B44" s="16">
        <f>B43+B42+B41+B40+B39+B38+B37+B36+B35+B34</f>
        <v>235893901.01000002</v>
      </c>
      <c r="C44" s="16">
        <f>C43+C42+C41+C40+C39+C38+C37+C36+C35+C34</f>
        <v>1613361.2</v>
      </c>
      <c r="D44" s="16">
        <f t="shared" si="2"/>
        <v>0.68393510518595657</v>
      </c>
      <c r="E44" s="58"/>
      <c r="F44" s="5"/>
    </row>
    <row r="45" spans="1:7" ht="29.25" x14ac:dyDescent="0.25">
      <c r="A45" s="17" t="s">
        <v>50</v>
      </c>
      <c r="B45" s="16">
        <f>B32-B44</f>
        <v>-231520285.81000003</v>
      </c>
      <c r="C45" s="16">
        <f>C32-C44</f>
        <v>59206</v>
      </c>
      <c r="D45" s="16"/>
      <c r="E45" s="9"/>
      <c r="F45" s="10"/>
      <c r="G45" s="11"/>
    </row>
    <row r="46" spans="1:7" x14ac:dyDescent="0.25">
      <c r="A46" s="37" t="s">
        <v>34</v>
      </c>
      <c r="B46" s="37"/>
      <c r="C46" s="37"/>
      <c r="D46" s="37"/>
      <c r="E46" s="57"/>
      <c r="F46" s="9"/>
      <c r="G46" s="6"/>
    </row>
    <row r="47" spans="1:7" x14ac:dyDescent="0.25">
      <c r="A47" s="37"/>
      <c r="B47" s="37"/>
      <c r="C47" s="37"/>
      <c r="D47" s="37"/>
      <c r="E47" s="6"/>
      <c r="F47" s="3"/>
    </row>
    <row r="48" spans="1:7" x14ac:dyDescent="0.25">
      <c r="A48" s="14"/>
      <c r="B48" s="14" t="s">
        <v>35</v>
      </c>
      <c r="C48" s="14"/>
      <c r="D48" s="14"/>
      <c r="F48" s="3"/>
    </row>
    <row r="49" spans="1:4" ht="15" customHeight="1" x14ac:dyDescent="0.25">
      <c r="A49" s="15" t="s">
        <v>21</v>
      </c>
      <c r="B49" s="14" t="s">
        <v>49</v>
      </c>
      <c r="C49" s="12"/>
      <c r="D49" s="12"/>
    </row>
    <row r="50" spans="1:4" x14ac:dyDescent="0.25">
      <c r="A50" s="13" t="s">
        <v>22</v>
      </c>
      <c r="B50" s="7">
        <v>470000</v>
      </c>
      <c r="C50" s="12"/>
      <c r="D50" s="12"/>
    </row>
    <row r="51" spans="1:4" ht="34.5" customHeight="1" x14ac:dyDescent="0.25">
      <c r="A51" s="13" t="s">
        <v>48</v>
      </c>
      <c r="B51" s="7">
        <v>499042.2</v>
      </c>
      <c r="C51" s="12"/>
      <c r="D51" s="12"/>
    </row>
    <row r="52" spans="1:4" x14ac:dyDescent="0.25">
      <c r="A52" s="13" t="s">
        <v>36</v>
      </c>
      <c r="B52" s="7">
        <v>0</v>
      </c>
      <c r="C52" s="12"/>
      <c r="D52" s="12"/>
    </row>
    <row r="53" spans="1:4" x14ac:dyDescent="0.25">
      <c r="A53" s="15" t="s">
        <v>23</v>
      </c>
      <c r="B53" s="7">
        <f>SUM(B50:B52)</f>
        <v>969042.2</v>
      </c>
      <c r="C53" s="12"/>
      <c r="D53" s="1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2019-07-08T14:54:20Z</dcterms:modified>
</cp:coreProperties>
</file>